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waterschap.sharepoint.com/sites/SO_ProgrKlimaatRuimte/Gedeelde documenten/Subsidieregeling/Communicatie/Rekentool/"/>
    </mc:Choice>
  </mc:AlternateContent>
  <xr:revisionPtr revIDLastSave="691" documentId="8_{38C2C18B-7B0E-4ACE-9FED-0FCF41918915}" xr6:coauthVersionLast="47" xr6:coauthVersionMax="47" xr10:uidLastSave="{D69F261A-7D48-4CC4-979B-891E6CC5A9A2}"/>
  <bookViews>
    <workbookView xWindow="-120" yWindow="-120" windowWidth="29040" windowHeight="17520" xr2:uid="{D1025EDC-6693-469A-BF54-B3FF2CA9471E}"/>
  </bookViews>
  <sheets>
    <sheet name="Rekentool" sheetId="1" r:id="rId1"/>
    <sheet name="_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J43" i="1"/>
  <c r="J37" i="1"/>
  <c r="J35" i="1"/>
  <c r="G37" i="1"/>
  <c r="G35" i="1"/>
  <c r="H8" i="1"/>
  <c r="D50" i="1" s="1"/>
  <c r="H21" i="1"/>
  <c r="H27" i="1"/>
  <c r="H15" i="1"/>
  <c r="H25" i="1"/>
  <c r="H19" i="1"/>
  <c r="H13" i="1"/>
  <c r="D48" i="1" s="1"/>
  <c r="E48" i="1" s="1"/>
  <c r="J48" i="1" l="1"/>
  <c r="D5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<sst xmlns="http://schemas.openxmlformats.org/spreadsheetml/2006/main" count="46" uniqueCount="39">
  <si>
    <t>Rekentool Weerbaas-subsidie</t>
  </si>
  <si>
    <t>STAP 1: check of subsidie mogelijk is</t>
  </si>
  <si>
    <t>Check op www.hhsk.nl/checkjewijk of subsidie mogelijk is en welke factor (1, 1,5 of 2) geldig is.</t>
  </si>
  <si>
    <t>In welke kleur gebied woont u?</t>
  </si>
  <si>
    <t>Groen</t>
  </si>
  <si>
    <t>Factor:</t>
  </si>
  <si>
    <t>STAP 2: uw maatregelen</t>
  </si>
  <si>
    <t>Vergroenen</t>
  </si>
  <si>
    <r>
      <t>Hoeveel m</t>
    </r>
    <r>
      <rPr>
        <vertAlign val="superscript"/>
        <sz val="11"/>
        <color theme="1"/>
        <rFont val="Ruda"/>
      </rPr>
      <t>2</t>
    </r>
    <r>
      <rPr>
        <sz val="11"/>
        <color theme="1"/>
        <rFont val="Ruda"/>
      </rPr>
      <t xml:space="preserve"> gaat u vergroenen?</t>
    </r>
  </si>
  <si>
    <r>
      <t>m</t>
    </r>
    <r>
      <rPr>
        <vertAlign val="superscript"/>
        <sz val="11"/>
        <color theme="1"/>
        <rFont val="Ruda"/>
      </rPr>
      <t>2</t>
    </r>
  </si>
  <si>
    <r>
      <t>x € 10 per m</t>
    </r>
    <r>
      <rPr>
        <vertAlign val="superscript"/>
        <sz val="11"/>
        <color theme="1"/>
        <rFont val="Ruda"/>
      </rPr>
      <t>2</t>
    </r>
    <r>
      <rPr>
        <sz val="11"/>
        <color theme="1"/>
        <rFont val="Ruda"/>
      </rPr>
      <t xml:space="preserve"> =</t>
    </r>
  </si>
  <si>
    <t>Voldoet aan minimum? *</t>
  </si>
  <si>
    <t>Regenwater opvangen</t>
  </si>
  <si>
    <r>
      <t>Hoeveel m</t>
    </r>
    <r>
      <rPr>
        <vertAlign val="superscript"/>
        <sz val="11"/>
        <color theme="1"/>
        <rFont val="Ruda"/>
      </rPr>
      <t>3</t>
    </r>
    <r>
      <rPr>
        <sz val="11"/>
        <color theme="1"/>
        <rFont val="Ruda"/>
      </rPr>
      <t xml:space="preserve"> water gaat u opvangen?</t>
    </r>
  </si>
  <si>
    <r>
      <t>m</t>
    </r>
    <r>
      <rPr>
        <vertAlign val="superscript"/>
        <sz val="11"/>
        <color theme="1"/>
        <rFont val="Ruda"/>
      </rPr>
      <t>3</t>
    </r>
  </si>
  <si>
    <r>
      <t>x € 300 per m</t>
    </r>
    <r>
      <rPr>
        <vertAlign val="superscript"/>
        <sz val="11"/>
        <color theme="1"/>
        <rFont val="Ruda"/>
      </rPr>
      <t>3</t>
    </r>
    <r>
      <rPr>
        <sz val="11"/>
        <color theme="1"/>
        <rFont val="Ruda"/>
      </rPr>
      <t xml:space="preserve"> =</t>
    </r>
  </si>
  <si>
    <t>Afkoppelen</t>
  </si>
  <si>
    <r>
      <t>Hoeveel m</t>
    </r>
    <r>
      <rPr>
        <vertAlign val="superscript"/>
        <sz val="11"/>
        <color theme="1"/>
        <rFont val="Ruda"/>
      </rPr>
      <t>2</t>
    </r>
    <r>
      <rPr>
        <sz val="11"/>
        <color theme="1"/>
        <rFont val="Ruda"/>
      </rPr>
      <t xml:space="preserve"> dakoppervlak gaat u afkoppelen?</t>
    </r>
  </si>
  <si>
    <t>* Neemt u meerdere maatregelen? Dan moet u bij een van deze maatregelen aan de minimumeis voldoen. De maatregel 'afkoppelen' moet wel altijd met vergroenen of het opvangen van regenwater worden gecombineerd.</t>
  </si>
  <si>
    <t>STAP 3: check of u bij een van de maatregelen voldoet aan het minimum</t>
  </si>
  <si>
    <t>Voldoet u bij minimaal 1 onderdeel aan het minimum?</t>
  </si>
  <si>
    <t>Ja</t>
  </si>
  <si>
    <t>Als u alleen bij 'Afkoppelen' voldoet aan het minimum, combineert u dit dan
met vergroenen en/of regenwater opvangen?</t>
  </si>
  <si>
    <t>Kies optie</t>
  </si>
  <si>
    <t>STAP 4: hoeveel geld heeft u uitgegeven?</t>
  </si>
  <si>
    <t>Uitgegeven bedrag:</t>
  </si>
  <si>
    <t>STAP 5: uw mogelijke subsidiebedrag</t>
  </si>
  <si>
    <t>Subtotaal maatregelen:</t>
  </si>
  <si>
    <t>Vergrotingsfactor:</t>
  </si>
  <si>
    <t>Uw mogelijke subsidie:</t>
  </si>
  <si>
    <t>Factoren</t>
  </si>
  <si>
    <t>Ja/nee</t>
  </si>
  <si>
    <t>Kies een waarde</t>
  </si>
  <si>
    <t>Lichtblauw</t>
  </si>
  <si>
    <t>Nee</t>
  </si>
  <si>
    <t>Donkerblauw</t>
  </si>
  <si>
    <t>N.v.t.</t>
  </si>
  <si>
    <t>Grijs (geen subsidie mogelijk)</t>
  </si>
  <si>
    <t>U kunt niet meer subsidie aanvragen dan het bedrag dat u heeft uitgegeven (eigen uren niet meegerekend). Wij verlenen minimaal € 180 en maximaal € 20.000 subsidie binnen deze regeling, dus u moet minimaal € 180 aan kosten hebben gemaakt.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</si>
</sst>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€-413]\ * #,##0.00_ ;_ [$€-413]\ * \-#,##0.00_ ;_ [$€-413]\ * &quot;-&quot;??_ ;_ @_ "/>
    <numFmt numFmtId="165" formatCode="0.0"/>
    <numFmt numFmtId="166" formatCode="_ [$€-2]\ * #,##0.00_ ;_ [$€-2]\ * \-#,##0.00_ ;_ [$€-2]\ * &quot;-&quot;??_ ;_ 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Ruda"/>
    </font>
    <font>
      <b/>
      <sz val="16"/>
      <color theme="1"/>
      <name val="Ruda"/>
    </font>
    <font>
      <b/>
      <sz val="18"/>
      <color theme="1"/>
      <name val="Ruda"/>
    </font>
    <font>
      <b/>
      <sz val="28"/>
      <color theme="1"/>
      <name val="Ruda"/>
    </font>
    <font>
      <vertAlign val="superscript"/>
      <sz val="11"/>
      <color theme="1"/>
      <name val="Ruda"/>
    </font>
    <font>
      <sz val="11"/>
      <name val="Ruda"/>
    </font>
    <font>
      <sz val="11"/>
      <color theme="0"/>
      <name val="Rud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166" fontId="2" fillId="2" borderId="9" xfId="0" applyNumberFormat="1" applyFont="1" applyFill="1" applyBorder="1" applyProtection="1">
      <protection locked="0"/>
    </xf>
    <xf numFmtId="0" fontId="2" fillId="0" borderId="0" xfId="0" applyFont="1"/>
    <xf numFmtId="164" fontId="2" fillId="2" borderId="9" xfId="0" applyNumberFormat="1" applyFont="1" applyFill="1" applyBorder="1"/>
    <xf numFmtId="165" fontId="2" fillId="2" borderId="9" xfId="0" applyNumberFormat="1" applyFont="1" applyFill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left"/>
    </xf>
    <xf numFmtId="164" fontId="2" fillId="2" borderId="9" xfId="0" applyNumberFormat="1" applyFont="1" applyFill="1" applyBorder="1" applyAlignment="1">
      <alignment horizontal="center" wrapText="1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/>
    <xf numFmtId="0" fontId="2" fillId="2" borderId="8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2" fillId="2" borderId="3" xfId="0" applyFont="1" applyFill="1" applyBorder="1"/>
    <xf numFmtId="165" fontId="2" fillId="2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5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2" fillId="0" borderId="4" xfId="0" applyFont="1" applyBorder="1"/>
    <xf numFmtId="0" fontId="7" fillId="2" borderId="5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0" fontId="8" fillId="2" borderId="5" xfId="0" applyFont="1" applyFill="1" applyBorder="1"/>
    <xf numFmtId="0" fontId="3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1">
    <cellStyle name="Standaard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lor theme="6" tint="-0.24994659260841701"/>
      </font>
    </dxf>
    <dxf>
      <font>
        <strike val="0"/>
      </font>
      <fill>
        <patternFill>
          <bgColor rgb="FFCBDF74"/>
        </patternFill>
      </fill>
    </dxf>
    <dxf>
      <fill>
        <patternFill>
          <bgColor rgb="FF8ED4DA"/>
        </patternFill>
      </fill>
    </dxf>
    <dxf>
      <fill>
        <patternFill>
          <bgColor rgb="FF0067C6"/>
        </patternFill>
      </fill>
    </dxf>
    <dxf>
      <fill>
        <patternFill>
          <bgColor rgb="FFEAEAEA"/>
        </patternFill>
      </fill>
    </dxf>
  </dxfs>
  <tableStyles count="0" defaultTableStyle="TableStyleMedium2" defaultPivotStyle="PivotStyleLight16"/>
  <colors>
    <mruColors>
      <color rgb="FFEAEAEA"/>
      <color rgb="FF0067C6"/>
      <color rgb="FF8ED4DA"/>
      <color rgb="FFCBDF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  <v>Tekening van gras met daarbij de tekst: € 10 per m2 tuin of dak met een minimum van 10 m2.</v>
  </rv>
  <rv s="0">
    <v>1</v>
    <v>5</v>
    <v>Tekening van een regenton met daarbij de tekst: € 300 per m3 of 0,30 per liter met een minimum van 0,25 m3 of 250 liter.</v>
  </rv>
  <rv s="0">
    <v>2</v>
    <v>5</v>
    <v>Tekening van een regenpijp met daarbij de tekst: € 10 per m2 dak met een minimum van 10 m2.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C19A-ED3F-4E19-AFA2-96A4F85A62C2}">
  <dimension ref="A1:V134"/>
  <sheetViews>
    <sheetView tabSelected="1" workbookViewId="0">
      <selection activeCell="E37" sqref="E37"/>
    </sheetView>
  </sheetViews>
  <sheetFormatPr defaultRowHeight="15" x14ac:dyDescent="0.25"/>
  <cols>
    <col min="1" max="1" width="9.140625" style="6"/>
    <col min="2" max="2" width="22.7109375" style="6" customWidth="1"/>
    <col min="3" max="3" width="5.7109375" style="6" customWidth="1"/>
    <col min="4" max="4" width="50.7109375" style="6" customWidth="1"/>
    <col min="5" max="5" width="10.7109375" style="9" customWidth="1"/>
    <col min="6" max="6" width="5.7109375" style="6" customWidth="1"/>
    <col min="7" max="7" width="17.85546875" style="6" bestFit="1" customWidth="1"/>
    <col min="8" max="8" width="15.7109375" style="10" customWidth="1"/>
    <col min="9" max="9" width="9.140625" style="6"/>
    <col min="10" max="10" width="10.7109375" style="6" bestFit="1" customWidth="1"/>
    <col min="11" max="16384" width="9.140625" style="6"/>
  </cols>
  <sheetData>
    <row r="1" spans="1:22" ht="24.95" customHeight="1" x14ac:dyDescent="0.25">
      <c r="A1" s="26"/>
      <c r="B1" s="22"/>
      <c r="C1" s="22"/>
      <c r="D1" s="22"/>
      <c r="E1" s="27"/>
      <c r="F1" s="22"/>
      <c r="G1" s="22"/>
      <c r="H1" s="23"/>
      <c r="I1" s="22"/>
      <c r="J1" s="24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38.25" x14ac:dyDescent="0.65">
      <c r="A2" s="28"/>
      <c r="B2" s="29" t="s">
        <v>0</v>
      </c>
      <c r="C2" s="11"/>
      <c r="D2" s="11"/>
      <c r="E2" s="12"/>
      <c r="F2" s="11"/>
      <c r="G2" s="11"/>
      <c r="H2" s="13"/>
      <c r="I2" s="11"/>
      <c r="J2" s="14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24.95" customHeight="1" x14ac:dyDescent="0.65">
      <c r="A3" s="28"/>
      <c r="B3" s="29"/>
      <c r="C3" s="11"/>
      <c r="D3" s="11"/>
      <c r="E3" s="12"/>
      <c r="F3" s="11"/>
      <c r="G3" s="11"/>
      <c r="H3" s="13"/>
      <c r="I3" s="11"/>
      <c r="J3" s="14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25.5" x14ac:dyDescent="0.45">
      <c r="A4" s="28"/>
      <c r="B4" s="30" t="s">
        <v>1</v>
      </c>
      <c r="C4" s="11"/>
      <c r="D4" s="11"/>
      <c r="E4" s="12"/>
      <c r="F4" s="11"/>
      <c r="G4" s="11"/>
      <c r="H4" s="13"/>
      <c r="I4" s="11"/>
      <c r="J4" s="14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ht="15.75" customHeight="1" x14ac:dyDescent="0.45">
      <c r="A5" s="28"/>
      <c r="B5" s="30"/>
      <c r="C5" s="11"/>
      <c r="D5" s="11"/>
      <c r="E5" s="12"/>
      <c r="F5" s="11"/>
      <c r="G5" s="11"/>
      <c r="H5" s="13"/>
      <c r="I5" s="11"/>
      <c r="J5" s="14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x14ac:dyDescent="0.25">
      <c r="A6" s="28"/>
      <c r="B6" s="11" t="s">
        <v>2</v>
      </c>
      <c r="C6" s="11"/>
      <c r="D6" s="11"/>
      <c r="E6" s="12"/>
      <c r="F6" s="11"/>
      <c r="G6" s="11"/>
      <c r="H6" s="13"/>
      <c r="I6" s="11"/>
      <c r="J6" s="14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x14ac:dyDescent="0.25">
      <c r="A7" s="28"/>
      <c r="B7" s="11"/>
      <c r="C7" s="11"/>
      <c r="D7" s="11"/>
      <c r="E7" s="12"/>
      <c r="F7" s="11"/>
      <c r="G7" s="11"/>
      <c r="H7" s="13"/>
      <c r="I7" s="11"/>
      <c r="J7" s="14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ht="30" x14ac:dyDescent="0.25">
      <c r="A8" s="28"/>
      <c r="B8" s="31" t="s">
        <v>3</v>
      </c>
      <c r="C8" s="11"/>
      <c r="D8" s="2" t="s">
        <v>32</v>
      </c>
      <c r="E8" s="12"/>
      <c r="F8" s="11"/>
      <c r="G8" s="32" t="s">
        <v>5</v>
      </c>
      <c r="H8" s="25">
        <f>IF(D8="Groen",1,IF(D8="Lichtblauw",1.5,IF(D8="Donkerblauw",2,0)))</f>
        <v>0</v>
      </c>
      <c r="I8" s="11"/>
      <c r="J8" s="14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2" ht="24.95" customHeight="1" x14ac:dyDescent="0.25">
      <c r="A9" s="28"/>
      <c r="B9" s="11"/>
      <c r="C9" s="11"/>
      <c r="D9" s="11"/>
      <c r="E9" s="12"/>
      <c r="F9" s="11"/>
      <c r="G9" s="11"/>
      <c r="H9" s="13"/>
      <c r="I9" s="11"/>
      <c r="J9" s="14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ht="25.5" x14ac:dyDescent="0.45">
      <c r="A10" s="28"/>
      <c r="B10" s="30" t="s">
        <v>6</v>
      </c>
      <c r="C10" s="11"/>
      <c r="D10" s="11"/>
      <c r="E10" s="12"/>
      <c r="F10" s="11"/>
      <c r="G10" s="11"/>
      <c r="H10" s="13"/>
      <c r="I10" s="11"/>
      <c r="J10" s="14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ht="15.75" thickBot="1" x14ac:dyDescent="0.3">
      <c r="A11" s="28"/>
      <c r="B11" s="11"/>
      <c r="C11" s="11"/>
      <c r="D11" s="11"/>
      <c r="E11" s="12"/>
      <c r="F11" s="11"/>
      <c r="G11" s="11"/>
      <c r="H11" s="13"/>
      <c r="I11" s="11"/>
      <c r="J11" s="14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ht="60" customHeight="1" x14ac:dyDescent="0.25">
      <c r="A12" s="28"/>
      <c r="B12" s="40" t="e" vm="1">
        <v>#VALUE!</v>
      </c>
      <c r="C12" s="41"/>
      <c r="D12" s="39" t="s">
        <v>7</v>
      </c>
      <c r="E12" s="39"/>
      <c r="F12" s="39"/>
      <c r="G12" s="39"/>
      <c r="H12" s="23"/>
      <c r="I12" s="24"/>
      <c r="J12" s="1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ht="16.5" x14ac:dyDescent="0.25">
      <c r="A13" s="28"/>
      <c r="B13" s="42"/>
      <c r="C13" s="43"/>
      <c r="D13" s="11" t="s">
        <v>8</v>
      </c>
      <c r="E13" s="3"/>
      <c r="F13" s="11" t="s">
        <v>9</v>
      </c>
      <c r="G13" s="11" t="s">
        <v>10</v>
      </c>
      <c r="H13" s="7">
        <f>E13*10</f>
        <v>0</v>
      </c>
      <c r="I13" s="14"/>
      <c r="J13" s="14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x14ac:dyDescent="0.25">
      <c r="A14" s="28"/>
      <c r="B14" s="42"/>
      <c r="C14" s="43"/>
      <c r="D14" s="11"/>
      <c r="E14" s="12"/>
      <c r="F14" s="11"/>
      <c r="G14" s="11"/>
      <c r="H14" s="13"/>
      <c r="I14" s="14"/>
      <c r="J14" s="14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x14ac:dyDescent="0.25">
      <c r="A15" s="28"/>
      <c r="B15" s="42"/>
      <c r="C15" s="43"/>
      <c r="D15" s="11"/>
      <c r="E15" s="15" t="s">
        <v>11</v>
      </c>
      <c r="F15" s="11"/>
      <c r="G15" s="11"/>
      <c r="H15" s="16" t="str">
        <f>IF(E13&gt;9.99,"Ja","Nee")</f>
        <v>Nee</v>
      </c>
      <c r="I15" s="14"/>
      <c r="J15" s="14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2" ht="15.75" thickBot="1" x14ac:dyDescent="0.3">
      <c r="A16" s="28"/>
      <c r="B16" s="44"/>
      <c r="C16" s="45"/>
      <c r="D16" s="18"/>
      <c r="E16" s="19"/>
      <c r="F16" s="18"/>
      <c r="G16" s="18"/>
      <c r="H16" s="20"/>
      <c r="I16" s="21"/>
      <c r="J16" s="1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15.75" thickBot="1" x14ac:dyDescent="0.3">
      <c r="A17" s="28"/>
      <c r="B17" s="11"/>
      <c r="C17" s="11"/>
      <c r="D17" s="11"/>
      <c r="E17" s="12"/>
      <c r="F17" s="11"/>
      <c r="G17" s="11"/>
      <c r="H17" s="13"/>
      <c r="I17" s="11"/>
      <c r="J17" s="1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ht="60" customHeight="1" x14ac:dyDescent="0.25">
      <c r="A18" s="28"/>
      <c r="B18" s="40" t="e" vm="2">
        <v>#VALUE!</v>
      </c>
      <c r="C18" s="41"/>
      <c r="D18" s="39" t="s">
        <v>12</v>
      </c>
      <c r="E18" s="39"/>
      <c r="F18" s="39"/>
      <c r="G18" s="39"/>
      <c r="H18" s="23"/>
      <c r="I18" s="24"/>
      <c r="J18" s="14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:22" ht="16.5" x14ac:dyDescent="0.25">
      <c r="A19" s="28"/>
      <c r="B19" s="42"/>
      <c r="C19" s="43"/>
      <c r="D19" s="11" t="s">
        <v>13</v>
      </c>
      <c r="E19" s="3"/>
      <c r="F19" s="11" t="s">
        <v>14</v>
      </c>
      <c r="G19" s="11" t="s">
        <v>15</v>
      </c>
      <c r="H19" s="7">
        <f>E19*300</f>
        <v>0</v>
      </c>
      <c r="I19" s="14"/>
      <c r="J19" s="1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2" x14ac:dyDescent="0.25">
      <c r="A20" s="28"/>
      <c r="B20" s="42"/>
      <c r="C20" s="43"/>
      <c r="D20" s="11"/>
      <c r="E20" s="12"/>
      <c r="F20" s="11"/>
      <c r="G20" s="11"/>
      <c r="H20" s="13"/>
      <c r="I20" s="14"/>
      <c r="J20" s="1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:22" x14ac:dyDescent="0.25">
      <c r="A21" s="28"/>
      <c r="B21" s="42"/>
      <c r="C21" s="43"/>
      <c r="D21" s="11"/>
      <c r="E21" s="15" t="s">
        <v>11</v>
      </c>
      <c r="F21" s="11"/>
      <c r="G21" s="11"/>
      <c r="H21" s="16" t="str">
        <f>IF(E19&gt;0.2499,"Ja","Nee")</f>
        <v>Nee</v>
      </c>
      <c r="I21" s="14"/>
      <c r="J21" s="14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:22" ht="15.75" thickBot="1" x14ac:dyDescent="0.3">
      <c r="A22" s="28"/>
      <c r="B22" s="44"/>
      <c r="C22" s="45"/>
      <c r="D22" s="18"/>
      <c r="E22" s="19"/>
      <c r="F22" s="18"/>
      <c r="G22" s="18"/>
      <c r="H22" s="20"/>
      <c r="I22" s="21"/>
      <c r="J22" s="1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:22" ht="15.75" thickBot="1" x14ac:dyDescent="0.3">
      <c r="A23" s="28"/>
      <c r="B23" s="11"/>
      <c r="C23" s="11"/>
      <c r="D23" s="11"/>
      <c r="E23" s="12"/>
      <c r="F23" s="11"/>
      <c r="G23" s="11"/>
      <c r="H23" s="13"/>
      <c r="I23" s="11"/>
      <c r="J23" s="14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ht="60" customHeight="1" x14ac:dyDescent="0.25">
      <c r="A24" s="28"/>
      <c r="B24" s="40" t="e" vm="3">
        <v>#VALUE!</v>
      </c>
      <c r="C24" s="41"/>
      <c r="D24" s="39" t="s">
        <v>16</v>
      </c>
      <c r="E24" s="39"/>
      <c r="F24" s="39"/>
      <c r="G24" s="39"/>
      <c r="H24" s="23"/>
      <c r="I24" s="24"/>
      <c r="J24" s="14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  <row r="25" spans="1:22" ht="16.5" x14ac:dyDescent="0.25">
      <c r="A25" s="28"/>
      <c r="B25" s="42"/>
      <c r="C25" s="43"/>
      <c r="D25" s="11" t="s">
        <v>17</v>
      </c>
      <c r="E25" s="3"/>
      <c r="F25" s="11" t="s">
        <v>9</v>
      </c>
      <c r="G25" s="11" t="s">
        <v>10</v>
      </c>
      <c r="H25" s="7">
        <f>E25*10</f>
        <v>0</v>
      </c>
      <c r="I25" s="14"/>
      <c r="J25" s="14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spans="1:22" x14ac:dyDescent="0.25">
      <c r="A26" s="28"/>
      <c r="B26" s="42"/>
      <c r="C26" s="43"/>
      <c r="D26" s="11"/>
      <c r="E26" s="12"/>
      <c r="F26" s="11"/>
      <c r="G26" s="11"/>
      <c r="H26" s="13"/>
      <c r="I26" s="14"/>
      <c r="J26" s="14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2" x14ac:dyDescent="0.25">
      <c r="A27" s="28"/>
      <c r="B27" s="42"/>
      <c r="C27" s="43"/>
      <c r="D27" s="11"/>
      <c r="E27" s="15" t="s">
        <v>11</v>
      </c>
      <c r="F27" s="11"/>
      <c r="G27" s="11"/>
      <c r="H27" s="16" t="str">
        <f>IF(E25&gt;9.99,"Ja","Nee")</f>
        <v>Nee</v>
      </c>
      <c r="I27" s="14"/>
      <c r="J27" s="14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1:22" ht="15.75" thickBot="1" x14ac:dyDescent="0.3">
      <c r="A28" s="28"/>
      <c r="B28" s="44"/>
      <c r="C28" s="45"/>
      <c r="D28" s="18"/>
      <c r="E28" s="19"/>
      <c r="F28" s="18"/>
      <c r="G28" s="18"/>
      <c r="H28" s="20"/>
      <c r="I28" s="21"/>
      <c r="J28" s="1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2" x14ac:dyDescent="0.25">
      <c r="A29" s="28"/>
      <c r="B29" s="11"/>
      <c r="C29" s="11"/>
      <c r="D29" s="11"/>
      <c r="E29" s="12"/>
      <c r="F29" s="11"/>
      <c r="G29" s="11"/>
      <c r="H29" s="13"/>
      <c r="I29" s="11"/>
      <c r="J29" s="14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2" x14ac:dyDescent="0.25">
      <c r="A30" s="28"/>
      <c r="B30" s="46" t="s">
        <v>18</v>
      </c>
      <c r="C30" s="46"/>
      <c r="D30" s="46"/>
      <c r="E30" s="46"/>
      <c r="F30" s="46"/>
      <c r="G30" s="46"/>
      <c r="H30" s="46"/>
      <c r="I30" s="46"/>
      <c r="J30" s="14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22" x14ac:dyDescent="0.25">
      <c r="A31" s="33"/>
      <c r="B31" s="46"/>
      <c r="C31" s="46"/>
      <c r="D31" s="46"/>
      <c r="E31" s="46"/>
      <c r="F31" s="46"/>
      <c r="G31" s="46"/>
      <c r="H31" s="46"/>
      <c r="I31" s="46"/>
      <c r="J31" s="14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2" x14ac:dyDescent="0.25">
      <c r="A32" s="28"/>
      <c r="B32" s="11"/>
      <c r="C32" s="11"/>
      <c r="D32" s="11"/>
      <c r="E32" s="12"/>
      <c r="F32" s="11"/>
      <c r="G32" s="11"/>
      <c r="H32" s="13"/>
      <c r="I32" s="11"/>
      <c r="J32" s="14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ht="25.5" x14ac:dyDescent="0.45">
      <c r="A33" s="28"/>
      <c r="B33" s="30" t="s">
        <v>19</v>
      </c>
      <c r="C33" s="11"/>
      <c r="D33" s="11"/>
      <c r="E33" s="12"/>
      <c r="F33" s="11"/>
      <c r="G33" s="11"/>
      <c r="H33" s="13"/>
      <c r="I33" s="11"/>
      <c r="J33" s="14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x14ac:dyDescent="0.25">
      <c r="A34" s="28"/>
      <c r="B34" s="11"/>
      <c r="C34" s="11"/>
      <c r="D34" s="11"/>
      <c r="E34" s="12"/>
      <c r="F34" s="11"/>
      <c r="G34" s="11"/>
      <c r="H34" s="13"/>
      <c r="I34" s="11"/>
      <c r="J34" s="14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x14ac:dyDescent="0.25">
      <c r="A35" s="28"/>
      <c r="B35" s="11" t="s">
        <v>20</v>
      </c>
      <c r="C35" s="11"/>
      <c r="D35" s="11"/>
      <c r="E35" s="3" t="s">
        <v>23</v>
      </c>
      <c r="F35" s="11"/>
      <c r="G35" s="47" t="str">
        <f>IF(E35="Ja","U kunt mogelijk subsidie krijgen",IF(E35="Nee","U kunt geen subsidie krijgen"," "))</f>
        <v xml:space="preserve"> </v>
      </c>
      <c r="H35" s="48"/>
      <c r="I35" s="49"/>
      <c r="J35" s="38" t="str">
        <f>IF(E35="Ja","1",IF(E35="Nee","0"," "))</f>
        <v xml:space="preserve"> 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x14ac:dyDescent="0.25">
      <c r="A36" s="28"/>
      <c r="B36" s="11"/>
      <c r="C36" s="11"/>
      <c r="D36" s="11"/>
      <c r="E36" s="11"/>
      <c r="F36" s="11"/>
      <c r="G36" s="11"/>
      <c r="H36" s="13"/>
      <c r="I36" s="11"/>
      <c r="J36" s="14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ht="30" customHeight="1" x14ac:dyDescent="0.25">
      <c r="A37" s="28"/>
      <c r="B37" s="46" t="s">
        <v>22</v>
      </c>
      <c r="C37" s="46"/>
      <c r="D37" s="46"/>
      <c r="E37" s="4" t="s">
        <v>23</v>
      </c>
      <c r="F37" s="11"/>
      <c r="G37" s="47" t="str">
        <f>IF(E37="Ja","U kunt mogelijk subsidie krijgen",IF(E37="Nee","U kunt geen subsidie krijgen"," "))</f>
        <v xml:space="preserve"> </v>
      </c>
      <c r="H37" s="48"/>
      <c r="I37" s="49"/>
      <c r="J37" s="34" t="str">
        <f>IF(E37="Ja","1",IF(E37="Nee","0"," "))</f>
        <v xml:space="preserve"> 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x14ac:dyDescent="0.25">
      <c r="A38" s="28"/>
      <c r="B38" s="11"/>
      <c r="C38" s="11"/>
      <c r="D38" s="11"/>
      <c r="E38" s="12"/>
      <c r="F38" s="11"/>
      <c r="G38" s="11"/>
      <c r="H38" s="13"/>
      <c r="I38" s="11"/>
      <c r="J38" s="14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ht="25.5" x14ac:dyDescent="0.45">
      <c r="A39" s="28"/>
      <c r="B39" s="30" t="s">
        <v>24</v>
      </c>
      <c r="C39" s="11"/>
      <c r="D39" s="11"/>
      <c r="E39" s="12"/>
      <c r="F39" s="11"/>
      <c r="G39" s="11"/>
      <c r="H39" s="13"/>
      <c r="I39" s="11"/>
      <c r="J39" s="14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2" ht="15" customHeight="1" x14ac:dyDescent="0.45">
      <c r="A40" s="28"/>
      <c r="B40" s="30"/>
      <c r="C40" s="11"/>
      <c r="D40" s="11"/>
      <c r="E40" s="12"/>
      <c r="F40" s="11"/>
      <c r="G40" s="11"/>
      <c r="H40" s="13"/>
      <c r="I40" s="11"/>
      <c r="J40" s="14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 spans="1:22" ht="30" customHeight="1" x14ac:dyDescent="0.25">
      <c r="A41" s="28"/>
      <c r="B41" s="46" t="s">
        <v>38</v>
      </c>
      <c r="C41" s="46"/>
      <c r="D41" s="46"/>
      <c r="E41" s="46"/>
      <c r="F41" s="46"/>
      <c r="G41" s="46"/>
      <c r="H41" s="46"/>
      <c r="I41" s="46"/>
      <c r="J41" s="14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x14ac:dyDescent="0.25">
      <c r="A42" s="28"/>
      <c r="B42" s="11"/>
      <c r="C42" s="11"/>
      <c r="D42" s="11"/>
      <c r="E42" s="12"/>
      <c r="F42" s="11"/>
      <c r="G42" s="11"/>
      <c r="H42" s="13"/>
      <c r="I42" s="11"/>
      <c r="J42" s="14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</row>
    <row r="43" spans="1:22" x14ac:dyDescent="0.25">
      <c r="A43" s="28"/>
      <c r="B43" s="11" t="s">
        <v>25</v>
      </c>
      <c r="C43" s="11"/>
      <c r="D43" s="5"/>
      <c r="E43" s="15" t="str">
        <f>IF(D43&lt;180, "minimumbedrag kosten is € 180", "ok")</f>
        <v>minimumbedrag kosten is € 180</v>
      </c>
      <c r="F43" s="11"/>
      <c r="G43" s="11"/>
      <c r="H43" s="13"/>
      <c r="I43" s="11"/>
      <c r="J43" s="38">
        <f>IF(D43&lt;180, 0, 1)</f>
        <v>0</v>
      </c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1:22" x14ac:dyDescent="0.25">
      <c r="A44" s="28"/>
      <c r="B44" s="11"/>
      <c r="C44" s="11"/>
      <c r="D44" s="11"/>
      <c r="E44" s="12"/>
      <c r="F44" s="11"/>
      <c r="G44" s="11"/>
      <c r="H44" s="13"/>
      <c r="I44" s="11"/>
      <c r="J44" s="14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</row>
    <row r="45" spans="1:22" x14ac:dyDescent="0.25">
      <c r="A45" s="28"/>
      <c r="B45" s="11"/>
      <c r="C45" s="11"/>
      <c r="D45" s="11"/>
      <c r="E45" s="12"/>
      <c r="F45" s="11"/>
      <c r="G45" s="11"/>
      <c r="H45" s="13"/>
      <c r="I45" s="11"/>
      <c r="J45" s="14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</row>
    <row r="46" spans="1:22" ht="25.5" x14ac:dyDescent="0.45">
      <c r="A46" s="28"/>
      <c r="B46" s="30" t="s">
        <v>26</v>
      </c>
      <c r="C46" s="11"/>
      <c r="D46" s="11"/>
      <c r="E46" s="12"/>
      <c r="F46" s="11"/>
      <c r="G46" s="11"/>
      <c r="H46" s="13"/>
      <c r="I46" s="11"/>
      <c r="J46" s="14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2" x14ac:dyDescent="0.25">
      <c r="A47" s="28"/>
      <c r="B47" s="11"/>
      <c r="C47" s="11"/>
      <c r="D47" s="11"/>
      <c r="E47" s="12"/>
      <c r="F47" s="11"/>
      <c r="G47" s="11"/>
      <c r="H47" s="13"/>
      <c r="I47" s="11"/>
      <c r="J47" s="14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x14ac:dyDescent="0.25">
      <c r="A48" s="28"/>
      <c r="B48" s="11" t="s">
        <v>27</v>
      </c>
      <c r="C48" s="11"/>
      <c r="D48" s="7">
        <f>H13+H19+H25</f>
        <v>0</v>
      </c>
      <c r="E48" s="15" t="str">
        <f>IF((D48*D50)&lt;180, "minimumbedrag (subtotaal x vergrotingsfactor) is € 180", "ok")</f>
        <v>minimumbedrag (subtotaal x vergrotingsfactor) is € 180</v>
      </c>
      <c r="F48" s="11"/>
      <c r="G48" s="11"/>
      <c r="H48" s="13"/>
      <c r="I48" s="11"/>
      <c r="J48" s="38">
        <f>IF((D48*D50)&lt;180, 0, 1)</f>
        <v>0</v>
      </c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x14ac:dyDescent="0.25">
      <c r="A49" s="28"/>
      <c r="B49" s="11"/>
      <c r="C49" s="11"/>
      <c r="D49" s="11"/>
      <c r="E49" s="12"/>
      <c r="F49" s="11"/>
      <c r="G49" s="11"/>
      <c r="H49" s="13"/>
      <c r="I49" s="11"/>
      <c r="J49" s="14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x14ac:dyDescent="0.25">
      <c r="A50" s="28"/>
      <c r="B50" s="11" t="s">
        <v>28</v>
      </c>
      <c r="C50" s="11"/>
      <c r="D50" s="8">
        <f>H8</f>
        <v>0</v>
      </c>
      <c r="E50" s="12"/>
      <c r="F50" s="11"/>
      <c r="G50" s="11"/>
      <c r="H50" s="13"/>
      <c r="I50" s="11"/>
      <c r="J50" s="14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x14ac:dyDescent="0.25">
      <c r="A51" s="28"/>
      <c r="B51" s="11"/>
      <c r="C51" s="11"/>
      <c r="D51" s="11"/>
      <c r="E51" s="12"/>
      <c r="F51" s="11"/>
      <c r="G51" s="11"/>
      <c r="H51" s="13"/>
      <c r="I51" s="11"/>
      <c r="J51" s="14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x14ac:dyDescent="0.25">
      <c r="A52" s="28"/>
      <c r="B52" s="11" t="s">
        <v>29</v>
      </c>
      <c r="C52" s="11"/>
      <c r="D52" s="7" t="e">
        <f>MIN(D48*D50*J35*J43*J48,D43)</f>
        <v>#VALUE!</v>
      </c>
      <c r="E52" s="12"/>
      <c r="F52" s="11"/>
      <c r="G52" s="11"/>
      <c r="H52" s="13"/>
      <c r="I52" s="11"/>
      <c r="J52" s="14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15.75" thickBot="1" x14ac:dyDescent="0.3">
      <c r="A53" s="17"/>
      <c r="B53" s="18"/>
      <c r="C53" s="18"/>
      <c r="D53" s="18"/>
      <c r="E53" s="19"/>
      <c r="F53" s="18"/>
      <c r="G53" s="18"/>
      <c r="H53" s="20"/>
      <c r="I53" s="18"/>
      <c r="J53" s="21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x14ac:dyDescent="0.25">
      <c r="A54" s="35"/>
      <c r="B54" s="35"/>
      <c r="C54" s="35"/>
      <c r="D54" s="35"/>
      <c r="E54" s="36"/>
      <c r="F54" s="35"/>
      <c r="G54" s="35"/>
      <c r="H54" s="37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x14ac:dyDescent="0.25">
      <c r="A55" s="35"/>
      <c r="B55" s="35"/>
      <c r="C55" s="35"/>
      <c r="D55" s="35"/>
      <c r="E55" s="36"/>
      <c r="F55" s="35"/>
      <c r="G55" s="35"/>
      <c r="H55" s="37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x14ac:dyDescent="0.25">
      <c r="A56" s="35"/>
      <c r="B56" s="35"/>
      <c r="C56" s="35"/>
      <c r="D56" s="35"/>
      <c r="E56" s="36"/>
      <c r="F56" s="35"/>
      <c r="G56" s="35"/>
      <c r="H56" s="37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22" x14ac:dyDescent="0.25">
      <c r="A57" s="35"/>
      <c r="B57" s="35"/>
      <c r="C57" s="35"/>
      <c r="D57" s="35"/>
      <c r="E57" s="36"/>
      <c r="F57" s="35"/>
      <c r="G57" s="35"/>
      <c r="H57" s="37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22" x14ac:dyDescent="0.25">
      <c r="A58" s="35"/>
      <c r="B58" s="35"/>
      <c r="C58" s="35"/>
      <c r="D58" s="35"/>
      <c r="E58" s="36"/>
      <c r="F58" s="35"/>
      <c r="G58" s="35"/>
      <c r="H58" s="37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1:22" x14ac:dyDescent="0.25">
      <c r="A59" s="35"/>
      <c r="B59" s="35"/>
      <c r="C59" s="35"/>
      <c r="D59" s="35"/>
      <c r="E59" s="36"/>
      <c r="F59" s="35"/>
      <c r="G59" s="35"/>
      <c r="H59" s="37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</row>
    <row r="60" spans="1:22" x14ac:dyDescent="0.25">
      <c r="A60" s="35"/>
      <c r="B60" s="35"/>
      <c r="C60" s="35"/>
      <c r="D60" s="35"/>
      <c r="E60" s="36"/>
      <c r="F60" s="35"/>
      <c r="G60" s="35"/>
      <c r="H60" s="37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</row>
    <row r="61" spans="1:22" x14ac:dyDescent="0.25">
      <c r="A61" s="35"/>
      <c r="B61" s="35"/>
      <c r="C61" s="35"/>
      <c r="D61" s="35"/>
      <c r="E61" s="36"/>
      <c r="F61" s="35"/>
      <c r="G61" s="35"/>
      <c r="H61" s="37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 spans="1:22" x14ac:dyDescent="0.25">
      <c r="A62" s="35"/>
      <c r="B62" s="35"/>
      <c r="C62" s="35"/>
      <c r="D62" s="35"/>
      <c r="E62" s="36"/>
      <c r="F62" s="35"/>
      <c r="G62" s="35"/>
      <c r="H62" s="37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2" x14ac:dyDescent="0.25">
      <c r="A63" s="35"/>
      <c r="B63" s="35"/>
      <c r="C63" s="35"/>
      <c r="D63" s="35"/>
      <c r="E63" s="36"/>
      <c r="F63" s="35"/>
      <c r="G63" s="35"/>
      <c r="H63" s="37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22" x14ac:dyDescent="0.25">
      <c r="A64" s="35"/>
      <c r="B64" s="35"/>
      <c r="C64" s="35"/>
      <c r="D64" s="35"/>
      <c r="E64" s="36"/>
      <c r="F64" s="35"/>
      <c r="G64" s="35"/>
      <c r="H64" s="37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22" x14ac:dyDescent="0.25">
      <c r="A65" s="35"/>
      <c r="B65" s="35"/>
      <c r="C65" s="35"/>
      <c r="D65" s="35"/>
      <c r="E65" s="36"/>
      <c r="F65" s="35"/>
      <c r="G65" s="35"/>
      <c r="H65" s="37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spans="1:22" x14ac:dyDescent="0.25">
      <c r="A66" s="35"/>
      <c r="B66" s="35"/>
      <c r="C66" s="35"/>
      <c r="D66" s="35"/>
      <c r="E66" s="36"/>
      <c r="F66" s="35"/>
      <c r="G66" s="35"/>
      <c r="H66" s="37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 spans="1:22" x14ac:dyDescent="0.25">
      <c r="A67" s="35"/>
      <c r="B67" s="35"/>
      <c r="C67" s="35"/>
      <c r="D67" s="35"/>
      <c r="E67" s="36"/>
      <c r="F67" s="35"/>
      <c r="G67" s="35"/>
      <c r="H67" s="37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spans="1:22" x14ac:dyDescent="0.25">
      <c r="A68" s="35"/>
      <c r="B68" s="35"/>
      <c r="C68" s="35"/>
      <c r="D68" s="35"/>
      <c r="E68" s="36"/>
      <c r="F68" s="35"/>
      <c r="G68" s="35"/>
      <c r="H68" s="37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 spans="1:22" x14ac:dyDescent="0.25">
      <c r="A69" s="35"/>
      <c r="B69" s="35"/>
      <c r="C69" s="35"/>
      <c r="D69" s="35"/>
      <c r="E69" s="36"/>
      <c r="F69" s="35"/>
      <c r="G69" s="35"/>
      <c r="H69" s="37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spans="1:22" x14ac:dyDescent="0.25">
      <c r="A70" s="35"/>
      <c r="B70" s="35"/>
      <c r="C70" s="35"/>
      <c r="D70" s="35"/>
      <c r="E70" s="36"/>
      <c r="F70" s="35"/>
      <c r="G70" s="35"/>
      <c r="H70" s="37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22" x14ac:dyDescent="0.25">
      <c r="A71" s="35"/>
      <c r="B71" s="35"/>
      <c r="C71" s="35"/>
      <c r="D71" s="35"/>
      <c r="E71" s="36"/>
      <c r="F71" s="35"/>
      <c r="G71" s="35"/>
      <c r="H71" s="37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22" x14ac:dyDescent="0.25">
      <c r="A72" s="35"/>
      <c r="B72" s="35"/>
      <c r="C72" s="35"/>
      <c r="D72" s="35"/>
      <c r="E72" s="36"/>
      <c r="F72" s="35"/>
      <c r="G72" s="35"/>
      <c r="H72" s="37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</row>
    <row r="73" spans="1:22" x14ac:dyDescent="0.25">
      <c r="A73" s="35"/>
      <c r="B73" s="35"/>
      <c r="C73" s="35"/>
      <c r="D73" s="35"/>
      <c r="E73" s="36"/>
      <c r="F73" s="35"/>
      <c r="G73" s="35"/>
      <c r="H73" s="37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 spans="1:22" x14ac:dyDescent="0.25">
      <c r="A74" s="35"/>
      <c r="B74" s="35"/>
      <c r="C74" s="35"/>
      <c r="D74" s="35"/>
      <c r="E74" s="36"/>
      <c r="F74" s="35"/>
      <c r="G74" s="35"/>
      <c r="H74" s="37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 spans="1:22" x14ac:dyDescent="0.25">
      <c r="A75" s="35"/>
      <c r="B75" s="35"/>
      <c r="C75" s="35"/>
      <c r="D75" s="35"/>
      <c r="E75" s="36"/>
      <c r="F75" s="35"/>
      <c r="G75" s="35"/>
      <c r="H75" s="37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</row>
    <row r="76" spans="1:22" x14ac:dyDescent="0.25">
      <c r="A76" s="35"/>
      <c r="B76" s="35"/>
      <c r="C76" s="35"/>
      <c r="D76" s="35"/>
      <c r="E76" s="36"/>
      <c r="F76" s="35"/>
      <c r="G76" s="35"/>
      <c r="H76" s="37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spans="1:22" x14ac:dyDescent="0.25">
      <c r="A77" s="35"/>
      <c r="B77" s="35"/>
      <c r="C77" s="35"/>
      <c r="D77" s="35"/>
      <c r="E77" s="36"/>
      <c r="F77" s="35"/>
      <c r="G77" s="35"/>
      <c r="H77" s="37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22" x14ac:dyDescent="0.25">
      <c r="A78" s="35"/>
      <c r="B78" s="35"/>
      <c r="C78" s="35"/>
      <c r="D78" s="35"/>
      <c r="E78" s="36"/>
      <c r="F78" s="35"/>
      <c r="G78" s="35"/>
      <c r="H78" s="37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22" x14ac:dyDescent="0.25">
      <c r="A79" s="35"/>
      <c r="B79" s="35"/>
      <c r="C79" s="35"/>
      <c r="D79" s="35"/>
      <c r="E79" s="36"/>
      <c r="F79" s="35"/>
      <c r="G79" s="35"/>
      <c r="H79" s="37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 spans="1:22" x14ac:dyDescent="0.25">
      <c r="A80" s="35"/>
      <c r="B80" s="35"/>
      <c r="C80" s="35"/>
      <c r="D80" s="35"/>
      <c r="E80" s="36"/>
      <c r="F80" s="35"/>
      <c r="G80" s="35"/>
      <c r="H80" s="37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 spans="1:22" x14ac:dyDescent="0.25">
      <c r="A81" s="35"/>
      <c r="B81" s="35"/>
      <c r="C81" s="35"/>
      <c r="D81" s="35"/>
      <c r="E81" s="36"/>
      <c r="F81" s="35"/>
      <c r="G81" s="35"/>
      <c r="H81" s="37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 spans="1:22" x14ac:dyDescent="0.25">
      <c r="A82" s="35"/>
      <c r="B82" s="35"/>
      <c r="C82" s="35"/>
      <c r="D82" s="35"/>
      <c r="E82" s="36"/>
      <c r="F82" s="35"/>
      <c r="G82" s="35"/>
      <c r="H82" s="37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</row>
    <row r="83" spans="1:22" x14ac:dyDescent="0.25">
      <c r="A83" s="35"/>
      <c r="B83" s="35"/>
      <c r="C83" s="35"/>
      <c r="D83" s="35"/>
      <c r="E83" s="36"/>
      <c r="F83" s="35"/>
      <c r="G83" s="35"/>
      <c r="H83" s="37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</row>
    <row r="84" spans="1:22" x14ac:dyDescent="0.25">
      <c r="A84" s="35"/>
      <c r="B84" s="35"/>
      <c r="C84" s="35"/>
      <c r="D84" s="35"/>
      <c r="E84" s="36"/>
      <c r="F84" s="35"/>
      <c r="G84" s="35"/>
      <c r="H84" s="37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22" x14ac:dyDescent="0.25">
      <c r="A85" s="35"/>
      <c r="B85" s="35"/>
      <c r="C85" s="35"/>
      <c r="D85" s="35"/>
      <c r="E85" s="36"/>
      <c r="F85" s="35"/>
      <c r="G85" s="35"/>
      <c r="H85" s="37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22" x14ac:dyDescent="0.25">
      <c r="A86" s="35"/>
      <c r="B86" s="35"/>
      <c r="C86" s="35"/>
      <c r="D86" s="35"/>
      <c r="E86" s="36"/>
      <c r="F86" s="35"/>
      <c r="G86" s="35"/>
      <c r="H86" s="37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</row>
    <row r="87" spans="1:22" x14ac:dyDescent="0.25">
      <c r="A87" s="35"/>
      <c r="B87" s="35"/>
      <c r="C87" s="35"/>
      <c r="D87" s="35"/>
      <c r="E87" s="36"/>
      <c r="F87" s="35"/>
      <c r="G87" s="35"/>
      <c r="H87" s="37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</row>
    <row r="88" spans="1:22" x14ac:dyDescent="0.25">
      <c r="A88" s="35"/>
      <c r="B88" s="35"/>
      <c r="C88" s="35"/>
      <c r="D88" s="35"/>
      <c r="E88" s="36"/>
      <c r="F88" s="35"/>
      <c r="G88" s="35"/>
      <c r="H88" s="37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</row>
    <row r="89" spans="1:22" x14ac:dyDescent="0.25">
      <c r="A89" s="35"/>
      <c r="B89" s="35"/>
      <c r="C89" s="35"/>
      <c r="D89" s="35"/>
      <c r="E89" s="36"/>
      <c r="F89" s="35"/>
      <c r="G89" s="35"/>
      <c r="H89" s="37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</row>
    <row r="90" spans="1:22" x14ac:dyDescent="0.25">
      <c r="A90" s="35"/>
      <c r="B90" s="35"/>
      <c r="C90" s="35"/>
      <c r="D90" s="35"/>
      <c r="E90" s="36"/>
      <c r="F90" s="35"/>
      <c r="G90" s="35"/>
      <c r="H90" s="37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</row>
    <row r="91" spans="1:22" x14ac:dyDescent="0.25">
      <c r="A91" s="35"/>
      <c r="B91" s="35"/>
      <c r="C91" s="35"/>
      <c r="D91" s="35"/>
      <c r="E91" s="36"/>
      <c r="F91" s="35"/>
      <c r="G91" s="35"/>
      <c r="H91" s="37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22" x14ac:dyDescent="0.25">
      <c r="A92" s="35"/>
      <c r="B92" s="35"/>
      <c r="C92" s="35"/>
      <c r="D92" s="35"/>
      <c r="E92" s="36"/>
      <c r="F92" s="35"/>
      <c r="G92" s="35"/>
      <c r="H92" s="37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22" x14ac:dyDescent="0.25">
      <c r="A93" s="35"/>
      <c r="B93" s="35"/>
      <c r="C93" s="35"/>
      <c r="D93" s="35"/>
      <c r="E93" s="36"/>
      <c r="F93" s="35"/>
      <c r="G93" s="35"/>
      <c r="H93" s="37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</row>
    <row r="94" spans="1:22" x14ac:dyDescent="0.25">
      <c r="A94" s="35"/>
      <c r="B94" s="35"/>
      <c r="C94" s="35"/>
      <c r="D94" s="35"/>
      <c r="E94" s="36"/>
      <c r="F94" s="35"/>
      <c r="G94" s="35"/>
      <c r="H94" s="37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</row>
    <row r="95" spans="1:22" x14ac:dyDescent="0.25">
      <c r="A95" s="35"/>
      <c r="B95" s="35"/>
      <c r="C95" s="35"/>
      <c r="D95" s="35"/>
      <c r="E95" s="36"/>
      <c r="F95" s="35"/>
      <c r="G95" s="35"/>
      <c r="H95" s="37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</row>
    <row r="96" spans="1:22" x14ac:dyDescent="0.25">
      <c r="A96" s="35"/>
      <c r="B96" s="35"/>
      <c r="C96" s="35"/>
      <c r="D96" s="35"/>
      <c r="E96" s="36"/>
      <c r="F96" s="35"/>
      <c r="G96" s="35"/>
      <c r="H96" s="37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</row>
    <row r="97" spans="1:22" x14ac:dyDescent="0.25">
      <c r="A97" s="35"/>
      <c r="B97" s="35"/>
      <c r="C97" s="35"/>
      <c r="D97" s="35"/>
      <c r="E97" s="36"/>
      <c r="F97" s="35"/>
      <c r="G97" s="35"/>
      <c r="H97" s="37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</row>
    <row r="98" spans="1:22" x14ac:dyDescent="0.25">
      <c r="A98" s="35"/>
      <c r="B98" s="35"/>
      <c r="C98" s="35"/>
      <c r="D98" s="35"/>
      <c r="E98" s="36"/>
      <c r="F98" s="35"/>
      <c r="G98" s="35"/>
      <c r="H98" s="37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22" x14ac:dyDescent="0.25">
      <c r="A99" s="35"/>
      <c r="B99" s="35"/>
      <c r="C99" s="35"/>
      <c r="D99" s="35"/>
      <c r="E99" s="36"/>
      <c r="F99" s="35"/>
      <c r="G99" s="35"/>
      <c r="H99" s="37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22" x14ac:dyDescent="0.25">
      <c r="A100" s="35"/>
      <c r="B100" s="35"/>
      <c r="C100" s="35"/>
      <c r="D100" s="35"/>
      <c r="E100" s="36"/>
      <c r="F100" s="35"/>
      <c r="G100" s="35"/>
      <c r="H100" s="37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</row>
    <row r="101" spans="1:22" x14ac:dyDescent="0.25">
      <c r="A101" s="35"/>
      <c r="B101" s="35"/>
      <c r="C101" s="35"/>
      <c r="D101" s="35"/>
      <c r="E101" s="36"/>
      <c r="F101" s="35"/>
      <c r="G101" s="35"/>
      <c r="H101" s="37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</row>
    <row r="102" spans="1:22" x14ac:dyDescent="0.25">
      <c r="A102" s="35"/>
      <c r="B102" s="35"/>
      <c r="C102" s="35"/>
      <c r="D102" s="35"/>
      <c r="E102" s="36"/>
      <c r="F102" s="35"/>
      <c r="G102" s="35"/>
      <c r="H102" s="37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</row>
    <row r="103" spans="1:22" x14ac:dyDescent="0.25">
      <c r="A103" s="35"/>
      <c r="B103" s="35"/>
      <c r="C103" s="35"/>
      <c r="D103" s="35"/>
      <c r="E103" s="36"/>
      <c r="F103" s="35"/>
      <c r="G103" s="35"/>
      <c r="H103" s="37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</row>
    <row r="104" spans="1:22" x14ac:dyDescent="0.25">
      <c r="A104" s="35"/>
      <c r="B104" s="35"/>
      <c r="C104" s="35"/>
      <c r="D104" s="35"/>
      <c r="E104" s="36"/>
      <c r="F104" s="35"/>
      <c r="G104" s="35"/>
      <c r="H104" s="37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</row>
    <row r="105" spans="1:22" x14ac:dyDescent="0.25">
      <c r="A105" s="35"/>
      <c r="B105" s="35"/>
      <c r="C105" s="35"/>
      <c r="D105" s="35"/>
      <c r="E105" s="36"/>
      <c r="F105" s="35"/>
      <c r="G105" s="35"/>
      <c r="H105" s="37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22" x14ac:dyDescent="0.25">
      <c r="A106" s="35"/>
      <c r="B106" s="35"/>
      <c r="C106" s="35"/>
      <c r="D106" s="35"/>
      <c r="E106" s="36"/>
      <c r="F106" s="35"/>
      <c r="G106" s="35"/>
      <c r="H106" s="37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22" x14ac:dyDescent="0.25">
      <c r="A107" s="35"/>
      <c r="B107" s="35"/>
      <c r="C107" s="35"/>
      <c r="D107" s="35"/>
      <c r="E107" s="36"/>
      <c r="F107" s="35"/>
      <c r="G107" s="35"/>
      <c r="H107" s="37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x14ac:dyDescent="0.25">
      <c r="A108" s="35"/>
      <c r="B108" s="35"/>
      <c r="C108" s="35"/>
      <c r="D108" s="35"/>
      <c r="E108" s="36"/>
      <c r="F108" s="35"/>
      <c r="G108" s="35"/>
      <c r="H108" s="37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</row>
    <row r="109" spans="1:22" x14ac:dyDescent="0.25">
      <c r="A109" s="35"/>
      <c r="B109" s="35"/>
      <c r="C109" s="35"/>
      <c r="D109" s="35"/>
      <c r="E109" s="36"/>
      <c r="F109" s="35"/>
      <c r="G109" s="35"/>
      <c r="H109" s="37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</row>
    <row r="110" spans="1:22" x14ac:dyDescent="0.25">
      <c r="A110" s="35"/>
      <c r="B110" s="35"/>
      <c r="C110" s="35"/>
      <c r="D110" s="35"/>
      <c r="E110" s="36"/>
      <c r="F110" s="35"/>
      <c r="G110" s="35"/>
      <c r="H110" s="37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</row>
    <row r="111" spans="1:22" x14ac:dyDescent="0.25">
      <c r="A111" s="35"/>
      <c r="B111" s="35"/>
      <c r="C111" s="35"/>
      <c r="D111" s="35"/>
      <c r="E111" s="36"/>
      <c r="F111" s="35"/>
      <c r="G111" s="35"/>
      <c r="H111" s="37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</row>
    <row r="112" spans="1:22" x14ac:dyDescent="0.25">
      <c r="A112" s="35"/>
      <c r="B112" s="35"/>
      <c r="C112" s="35"/>
      <c r="D112" s="35"/>
      <c r="E112" s="36"/>
      <c r="F112" s="35"/>
      <c r="G112" s="35"/>
      <c r="H112" s="37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22" x14ac:dyDescent="0.25">
      <c r="A113" s="35"/>
      <c r="B113" s="35"/>
      <c r="C113" s="35"/>
      <c r="D113" s="35"/>
      <c r="E113" s="36"/>
      <c r="F113" s="35"/>
      <c r="G113" s="35"/>
      <c r="H113" s="37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22" x14ac:dyDescent="0.25">
      <c r="A114" s="35"/>
      <c r="B114" s="35"/>
      <c r="C114" s="35"/>
      <c r="D114" s="35"/>
      <c r="E114" s="36"/>
      <c r="F114" s="35"/>
      <c r="G114" s="35"/>
      <c r="H114" s="37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</row>
    <row r="115" spans="1:22" x14ac:dyDescent="0.25">
      <c r="A115" s="35"/>
      <c r="B115" s="35"/>
      <c r="C115" s="35"/>
      <c r="D115" s="35"/>
      <c r="E115" s="36"/>
      <c r="F115" s="35"/>
      <c r="G115" s="35"/>
      <c r="H115" s="37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</row>
    <row r="116" spans="1:22" x14ac:dyDescent="0.25">
      <c r="A116" s="35"/>
      <c r="B116" s="35"/>
      <c r="C116" s="35"/>
      <c r="D116" s="35"/>
      <c r="E116" s="36"/>
      <c r="F116" s="35"/>
      <c r="G116" s="35"/>
      <c r="H116" s="37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</row>
    <row r="117" spans="1:22" x14ac:dyDescent="0.25">
      <c r="A117" s="35"/>
      <c r="B117" s="35"/>
      <c r="C117" s="35"/>
      <c r="D117" s="35"/>
      <c r="E117" s="36"/>
      <c r="F117" s="35"/>
      <c r="G117" s="35"/>
      <c r="H117" s="37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</row>
    <row r="118" spans="1:22" x14ac:dyDescent="0.25">
      <c r="A118" s="35"/>
      <c r="B118" s="35"/>
      <c r="C118" s="35"/>
      <c r="D118" s="35"/>
      <c r="E118" s="36"/>
      <c r="F118" s="35"/>
      <c r="G118" s="35"/>
      <c r="H118" s="37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</row>
    <row r="119" spans="1:22" x14ac:dyDescent="0.25">
      <c r="A119" s="35"/>
      <c r="B119" s="35"/>
      <c r="C119" s="35"/>
      <c r="D119" s="35"/>
      <c r="E119" s="36"/>
      <c r="F119" s="35"/>
      <c r="G119" s="35"/>
      <c r="H119" s="37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22" x14ac:dyDescent="0.25">
      <c r="A120" s="35"/>
      <c r="B120" s="35"/>
      <c r="C120" s="35"/>
      <c r="D120" s="35"/>
      <c r="E120" s="36"/>
      <c r="F120" s="35"/>
      <c r="G120" s="35"/>
      <c r="H120" s="37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22" x14ac:dyDescent="0.25">
      <c r="A121" s="35"/>
      <c r="B121" s="35"/>
      <c r="C121" s="35"/>
      <c r="D121" s="35"/>
      <c r="E121" s="36"/>
      <c r="F121" s="35"/>
      <c r="G121" s="35"/>
      <c r="H121" s="37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</row>
    <row r="122" spans="1:22" x14ac:dyDescent="0.25">
      <c r="A122" s="35"/>
      <c r="B122" s="35"/>
      <c r="C122" s="35"/>
      <c r="D122" s="35"/>
      <c r="E122" s="36"/>
      <c r="F122" s="35"/>
      <c r="G122" s="35"/>
      <c r="H122" s="37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</row>
    <row r="123" spans="1:22" x14ac:dyDescent="0.25">
      <c r="A123" s="35"/>
      <c r="B123" s="35"/>
      <c r="C123" s="35"/>
      <c r="D123" s="35"/>
      <c r="E123" s="36"/>
      <c r="F123" s="35"/>
      <c r="G123" s="35"/>
      <c r="H123" s="37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</row>
    <row r="124" spans="1:22" x14ac:dyDescent="0.25">
      <c r="A124" s="35"/>
      <c r="B124" s="35"/>
      <c r="C124" s="35"/>
      <c r="D124" s="35"/>
      <c r="E124" s="36"/>
      <c r="F124" s="35"/>
      <c r="G124" s="35"/>
      <c r="H124" s="37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</row>
    <row r="125" spans="1:22" x14ac:dyDescent="0.25">
      <c r="A125" s="35"/>
      <c r="B125" s="35"/>
      <c r="C125" s="35"/>
      <c r="D125" s="35"/>
      <c r="E125" s="36"/>
      <c r="F125" s="35"/>
      <c r="G125" s="35"/>
      <c r="H125" s="37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</row>
    <row r="126" spans="1:22" x14ac:dyDescent="0.25">
      <c r="A126" s="35"/>
      <c r="B126" s="35"/>
      <c r="C126" s="35"/>
      <c r="D126" s="35"/>
      <c r="E126" s="36"/>
      <c r="F126" s="35"/>
      <c r="G126" s="35"/>
      <c r="H126" s="37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22" x14ac:dyDescent="0.25">
      <c r="A127" s="35"/>
      <c r="B127" s="35"/>
      <c r="C127" s="35"/>
      <c r="D127" s="35"/>
      <c r="E127" s="36"/>
      <c r="F127" s="35"/>
      <c r="G127" s="35"/>
      <c r="H127" s="37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22" x14ac:dyDescent="0.25">
      <c r="A128" s="35"/>
      <c r="B128" s="35"/>
      <c r="C128" s="35"/>
      <c r="D128" s="35"/>
      <c r="E128" s="36"/>
      <c r="F128" s="35"/>
      <c r="G128" s="35"/>
      <c r="H128" s="37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</row>
    <row r="129" spans="1:22" x14ac:dyDescent="0.25">
      <c r="A129" s="35"/>
      <c r="B129" s="35"/>
      <c r="C129" s="35"/>
      <c r="D129" s="35"/>
      <c r="E129" s="36"/>
      <c r="F129" s="35"/>
      <c r="G129" s="35"/>
      <c r="H129" s="37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</row>
    <row r="130" spans="1:22" x14ac:dyDescent="0.25">
      <c r="A130" s="35"/>
      <c r="B130" s="35"/>
      <c r="C130" s="35"/>
      <c r="D130" s="35"/>
      <c r="E130" s="36"/>
      <c r="F130" s="35"/>
      <c r="G130" s="35"/>
      <c r="H130" s="37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</row>
    <row r="131" spans="1:22" x14ac:dyDescent="0.25">
      <c r="A131" s="35"/>
      <c r="B131" s="35"/>
      <c r="C131" s="35"/>
      <c r="D131" s="35"/>
      <c r="E131" s="36"/>
      <c r="F131" s="35"/>
      <c r="G131" s="35"/>
      <c r="H131" s="37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</row>
    <row r="132" spans="1:22" x14ac:dyDescent="0.25">
      <c r="A132" s="35"/>
      <c r="B132" s="35"/>
      <c r="C132" s="35"/>
      <c r="D132" s="35"/>
      <c r="E132" s="36"/>
      <c r="F132" s="35"/>
      <c r="G132" s="35"/>
      <c r="H132" s="37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</row>
    <row r="133" spans="1:22" x14ac:dyDescent="0.25">
      <c r="A133" s="35"/>
      <c r="B133" s="35"/>
      <c r="C133" s="35"/>
      <c r="D133" s="35"/>
      <c r="E133" s="36"/>
      <c r="F133" s="35"/>
      <c r="G133" s="35"/>
      <c r="H133" s="37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</row>
    <row r="134" spans="1:22" x14ac:dyDescent="0.25">
      <c r="A134" s="35"/>
      <c r="B134" s="35"/>
      <c r="C134" s="35"/>
      <c r="D134" s="35"/>
      <c r="E134" s="36"/>
      <c r="F134" s="35"/>
      <c r="G134" s="35"/>
      <c r="H134" s="37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</row>
  </sheetData>
  <sheetProtection algorithmName="SHA-512" hashValue="xSHkenYevlBdhrV4qJwsnBmuRYykxA2NH+1z4F/xVG2e1gjrswjwNgg676c6qJAI08KbYV1jYfWT8lLezr8xZw==" saltValue="wK/spEiz7dLLld0lCrvH6Q==" spinCount="100000" sheet="1" selectLockedCells="1"/>
  <mergeCells count="11">
    <mergeCell ref="B41:I41"/>
    <mergeCell ref="B30:I31"/>
    <mergeCell ref="B37:D37"/>
    <mergeCell ref="G35:I35"/>
    <mergeCell ref="G37:I37"/>
    <mergeCell ref="D12:G12"/>
    <mergeCell ref="D18:G18"/>
    <mergeCell ref="D24:G24"/>
    <mergeCell ref="B12:C16"/>
    <mergeCell ref="B18:C22"/>
    <mergeCell ref="B24:C28"/>
  </mergeCells>
  <conditionalFormatting sqref="D8">
    <cfRule type="containsText" dxfId="10" priority="6" operator="containsText" text="Grijs">
      <formula>NOT(ISERROR(SEARCH("Grijs",D8)))</formula>
    </cfRule>
    <cfRule type="containsText" dxfId="9" priority="7" operator="containsText" text="Donkerblauw">
      <formula>NOT(ISERROR(SEARCH("Donkerblauw",D8)))</formula>
    </cfRule>
    <cfRule type="containsText" dxfId="8" priority="8" operator="containsText" text="Lichtblauw">
      <formula>NOT(ISERROR(SEARCH("Lichtblauw",D8)))</formula>
    </cfRule>
    <cfRule type="containsText" dxfId="7" priority="9" operator="containsText" text="Groen">
      <formula>NOT(ISERROR(SEARCH("Groen",D8)))</formula>
    </cfRule>
  </conditionalFormatting>
  <conditionalFormatting sqref="E43 E48">
    <cfRule type="containsText" dxfId="6" priority="1" operator="containsText" text="ok">
      <formula>NOT(ISERROR(SEARCH("ok",E43)))</formula>
    </cfRule>
  </conditionalFormatting>
  <conditionalFormatting sqref="E43">
    <cfRule type="containsText" dxfId="5" priority="3" operator="containsText" text="minimum">
      <formula>NOT(ISERROR(SEARCH("minimum",E43)))</formula>
    </cfRule>
  </conditionalFormatting>
  <conditionalFormatting sqref="E48">
    <cfRule type="containsText" dxfId="4" priority="2" operator="containsText" text="minimum">
      <formula>NOT(ISERROR(SEARCH("minimum",E48)))</formula>
    </cfRule>
  </conditionalFormatting>
  <conditionalFormatting sqref="G35:I35 G37:I37">
    <cfRule type="containsText" dxfId="3" priority="4" operator="containsText" text="geen">
      <formula>NOT(ISERROR(SEARCH("geen",G35)))</formula>
    </cfRule>
    <cfRule type="containsText" dxfId="2" priority="5" operator="containsText" text="mogelijk">
      <formula>NOT(ISERROR(SEARCH("mogelijk",G35)))</formula>
    </cfRule>
  </conditionalFormatting>
  <conditionalFormatting sqref="H15 H21 H27">
    <cfRule type="containsText" dxfId="1" priority="10" operator="containsText" text="Nee">
      <formula>NOT(ISERROR(SEARCH("Nee",H15)))</formula>
    </cfRule>
    <cfRule type="containsText" dxfId="0" priority="11" operator="containsText" text="Ja">
      <formula>NOT(ISERROR(SEARCH("Ja",H15)))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Kies een waarde" xr:uid="{96D5FD0C-4889-4861-BA11-80C855D09D24}">
          <x14:formula1>
            <xm:f>_!$A$2:$A$6</xm:f>
          </x14:formula1>
          <xm:sqref>D8</xm:sqref>
        </x14:dataValidation>
        <x14:dataValidation type="list" allowBlank="1" showInputMessage="1" showErrorMessage="1" xr:uid="{CCBF6AC3-5B71-4801-9CA1-ABA9BA8C6AA8}">
          <x14:formula1>
            <xm:f>_!$B$2:$B$4</xm:f>
          </x14:formula1>
          <xm:sqref>E35</xm:sqref>
        </x14:dataValidation>
        <x14:dataValidation type="list" allowBlank="1" showInputMessage="1" showErrorMessage="1" xr:uid="{61AE9E63-EA33-47DF-AE38-C61C8B08CD59}">
          <x14:formula1>
            <xm:f>_!$B$2:$B$5</xm:f>
          </x14:formula1>
          <xm:sqref>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27651-1045-46F5-9879-0D13E56169F3}">
  <dimension ref="A1:B6"/>
  <sheetViews>
    <sheetView workbookViewId="0">
      <selection activeCell="B3" sqref="B3"/>
    </sheetView>
  </sheetViews>
  <sheetFormatPr defaultRowHeight="15" x14ac:dyDescent="0.25"/>
  <cols>
    <col min="1" max="1" width="27.7109375" bestFit="1" customWidth="1"/>
  </cols>
  <sheetData>
    <row r="1" spans="1:2" x14ac:dyDescent="0.25">
      <c r="A1" s="1" t="s">
        <v>30</v>
      </c>
      <c r="B1" s="1" t="s">
        <v>31</v>
      </c>
    </row>
    <row r="2" spans="1:2" x14ac:dyDescent="0.25">
      <c r="A2" t="s">
        <v>32</v>
      </c>
      <c r="B2" t="s">
        <v>23</v>
      </c>
    </row>
    <row r="3" spans="1:2" x14ac:dyDescent="0.25">
      <c r="A3" t="s">
        <v>4</v>
      </c>
      <c r="B3" t="s">
        <v>21</v>
      </c>
    </row>
    <row r="4" spans="1:2" x14ac:dyDescent="0.25">
      <c r="A4" t="s">
        <v>33</v>
      </c>
      <c r="B4" t="s">
        <v>34</v>
      </c>
    </row>
    <row r="5" spans="1:2" x14ac:dyDescent="0.25">
      <c r="A5" t="s">
        <v>35</v>
      </c>
      <c r="B5" t="s">
        <v>36</v>
      </c>
    </row>
    <row r="6" spans="1:2" x14ac:dyDescent="0.25">
      <c r="A6" t="s">
        <v>37</v>
      </c>
    </row>
  </sheetData>
  <sheetProtection algorithmName="SHA-512" hashValue="QiiVU/q8Jzy+wwhQI2v8gClcE3uBOWY5XENpgku1+W5D4nRFIIpuEWGe9XmK7CscOP45OVdyisWc/cDwvqyyzA==" saltValue="2d01cZcBgzVvc1B6Xs0M+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68a5bd-8a64-4a69-8df9-ff13e1702013" xsi:nil="true"/>
    <lcf76f155ced4ddcb4097134ff3c332f xmlns="0f9b4a4b-bf3c-4b0e-80e3-81e6d49e70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94341C42F9B24A906E167E11DF703F" ma:contentTypeVersion="15" ma:contentTypeDescription="Een nieuw document maken." ma:contentTypeScope="" ma:versionID="f8509fb1bd781af923dbda9bde739329">
  <xsd:schema xmlns:xsd="http://www.w3.org/2001/XMLSchema" xmlns:xs="http://www.w3.org/2001/XMLSchema" xmlns:p="http://schemas.microsoft.com/office/2006/metadata/properties" xmlns:ns2="0f9b4a4b-bf3c-4b0e-80e3-81e6d49e70bb" xmlns:ns3="cb68a5bd-8a64-4a69-8df9-ff13e1702013" targetNamespace="http://schemas.microsoft.com/office/2006/metadata/properties" ma:root="true" ma:fieldsID="49abb46080b506974c221596464e521c" ns2:_="" ns3:_="">
    <xsd:import namespace="0f9b4a4b-bf3c-4b0e-80e3-81e6d49e70bb"/>
    <xsd:import namespace="cb68a5bd-8a64-4a69-8df9-ff13e17020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b4a4b-bf3c-4b0e-80e3-81e6d49e70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d002cb97-f9ae-40f4-a62f-9ee51fa9d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68a5bd-8a64-4a69-8df9-ff13e170201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5f02d83-a1a2-466b-9b26-99cf29f03a03}" ma:internalName="TaxCatchAll" ma:showField="CatchAllData" ma:web="cb68a5bd-8a64-4a69-8df9-ff13e17020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9009A-433E-4982-B18A-F641067B8B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3C32DA-1B28-44A3-A9AC-00853B025551}">
  <ds:schemaRefs>
    <ds:schemaRef ds:uri="http://schemas.microsoft.com/office/2006/metadata/properties"/>
    <ds:schemaRef ds:uri="http://schemas.microsoft.com/office/infopath/2007/PartnerControls"/>
    <ds:schemaRef ds:uri="cb68a5bd-8a64-4a69-8df9-ff13e1702013"/>
    <ds:schemaRef ds:uri="0f9b4a4b-bf3c-4b0e-80e3-81e6d49e70bb"/>
  </ds:schemaRefs>
</ds:datastoreItem>
</file>

<file path=customXml/itemProps3.xml><?xml version="1.0" encoding="utf-8"?>
<ds:datastoreItem xmlns:ds="http://schemas.openxmlformats.org/officeDocument/2006/customXml" ds:itemID="{9AE5D65D-9D0C-4644-ACD6-D7F85DE5CE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b4a4b-bf3c-4b0e-80e3-81e6d49e70bb"/>
    <ds:schemaRef ds:uri="cb68a5bd-8a64-4a69-8df9-ff13e1702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f920973-6594-4ab3-af55-0bb85192461e}" enabled="0" method="" siteId="{7f920973-6594-4ab3-af55-0bb8519246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Rekentool</vt:lpstr>
      <vt:lpstr>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Spiering, Robert</dc:creator>
  <cp:keywords/>
  <dc:description/>
  <cp:lastModifiedBy>Spiering, Robert</cp:lastModifiedBy>
  <cp:revision/>
  <dcterms:created xsi:type="dcterms:W3CDTF">2025-07-29T09:32:56Z</dcterms:created>
  <dcterms:modified xsi:type="dcterms:W3CDTF">2025-08-13T06:39:14Z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0x010100A894341C42F9B24A906E167E11DF703F</vt:lpwstr>
  </property>
  <property fmtid="{D5CDD505-2E9C-101B-9397-08002B2CF9AE}" pid="3" name="MediaServiceImageTags">
    <vt:lpwstr/>
  </property>
</Properties>
</file>